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4340" windowHeight="9270" activeTab="0"/>
  </bookViews>
  <sheets>
    <sheet name="RNxxxx xxSR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<sst xmlns="http://schemas.openxmlformats.org/spreadsheetml/2006/main" count="102" uniqueCount="78">
  <si>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Category :</t>
  </si>
  <si>
    <t>RN.</t>
  </si>
  <si>
    <t>Marking cycle:</t>
  </si>
  <si>
    <t xml:space="preserve">Zone </t>
  </si>
  <si>
    <t>Traffic vol.</t>
  </si>
  <si>
    <t>Section</t>
  </si>
  <si>
    <t>Instrument ID:</t>
  </si>
  <si>
    <t>Pavement Type</t>
  </si>
  <si>
    <t xml:space="preserve">Mean Retroreflectivity (mcd): </t>
  </si>
  <si>
    <t xml:space="preserve"> AUDIT REPORT </t>
  </si>
  <si>
    <t>Contractor</t>
  </si>
  <si>
    <t>Expected Line Life: Months</t>
  </si>
  <si>
    <t xml:space="preserve">LONGITUDINAL ROAD LINE MARKING </t>
  </si>
  <si>
    <t>Date Applied</t>
  </si>
  <si>
    <t>Date Audited</t>
  </si>
  <si>
    <t>Audited by:</t>
  </si>
  <si>
    <t>Luminance:</t>
  </si>
  <si>
    <t>Investigating Officer:</t>
  </si>
  <si>
    <t>Date:</t>
  </si>
  <si>
    <t>RN:</t>
  </si>
  <si>
    <t>RESULTS</t>
  </si>
  <si>
    <t>Supervising Officer:</t>
  </si>
  <si>
    <t>Days</t>
  </si>
  <si>
    <t>*Retroreflectivity Requirement (mcd)</t>
  </si>
  <si>
    <t>Current Line Age: Months</t>
  </si>
  <si>
    <t>Zone:</t>
  </si>
  <si>
    <t>Centre Lines:</t>
  </si>
  <si>
    <t>MM-Side Edgelines:</t>
  </si>
  <si>
    <t>Section:</t>
  </si>
  <si>
    <t>Opp.MM Edgelines:</t>
  </si>
  <si>
    <t xml:space="preserve">Coeff.of Variation %   </t>
  </si>
  <si>
    <t>Category:</t>
  </si>
  <si>
    <t>Date  Applied:</t>
  </si>
  <si>
    <t>SITE</t>
  </si>
  <si>
    <t>Line</t>
  </si>
  <si>
    <t>READINGS</t>
  </si>
  <si>
    <t>Std.</t>
  </si>
  <si>
    <t>Coeff</t>
  </si>
  <si>
    <t>&gt;100</t>
  </si>
  <si>
    <t>Date Audited:</t>
  </si>
  <si>
    <t>MM</t>
  </si>
  <si>
    <t>No.</t>
  </si>
  <si>
    <t>Mean M12</t>
  </si>
  <si>
    <t>Dev.</t>
  </si>
  <si>
    <t>of Var.</t>
  </si>
  <si>
    <t>Marking Cycle:</t>
  </si>
  <si>
    <t>Traffic Volume:</t>
  </si>
  <si>
    <t>Pavement Type:</t>
  </si>
  <si>
    <t>Compliance at time of audit: yes/no</t>
  </si>
  <si>
    <t xml:space="preserve">Minimum expected retro. </t>
  </si>
  <si>
    <t xml:space="preserve">Line life (months) : </t>
  </si>
  <si>
    <t xml:space="preserve">Overall expected line life </t>
  </si>
  <si>
    <t>Age of lines at audit:</t>
  </si>
  <si>
    <t>Remaining line life:</t>
  </si>
  <si>
    <t>Centre</t>
  </si>
  <si>
    <t>Opp.MM</t>
  </si>
  <si>
    <t>Comment:</t>
  </si>
  <si>
    <t>MM-side</t>
  </si>
  <si>
    <t xml:space="preserve"> Supervising Officer:</t>
  </si>
  <si>
    <t>MinimumReqired retro.</t>
  </si>
  <si>
    <t>Mean</t>
  </si>
  <si>
    <t>COMMENTS</t>
  </si>
  <si>
    <t>STDEV</t>
  </si>
  <si>
    <t>Coeff.Of V</t>
  </si>
  <si>
    <r>
      <t xml:space="preserve">Correction%  </t>
    </r>
    <r>
      <rPr>
        <b/>
        <sz val="14"/>
        <rFont val="Arial"/>
        <family val="2"/>
      </rPr>
      <t>±</t>
    </r>
    <r>
      <rPr>
        <b/>
        <sz val="18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</t>
    </r>
  </si>
  <si>
    <t>Complies yes/no</t>
  </si>
  <si>
    <t>Remaining line life from this point: (months)</t>
  </si>
  <si>
    <r>
      <t>U</t>
    </r>
    <r>
      <rPr>
        <vertAlign val="subscript"/>
        <sz val="9"/>
        <color indexed="10"/>
        <rFont val="Arial"/>
        <family val="2"/>
      </rPr>
      <t xml:space="preserve">95 </t>
    </r>
    <r>
      <rPr>
        <sz val="9"/>
        <color indexed="10"/>
        <rFont val="Arial"/>
        <family val="2"/>
      </rPr>
      <t>= ± (fixed site) 9.1%, (random site) 12.5%</t>
    </r>
  </si>
  <si>
    <t>Rev Centre</t>
  </si>
  <si>
    <t>Centre Lines Reverse:</t>
  </si>
  <si>
    <t xml:space="preserve">Determination of Retroreflectivity of Pavement markings, TP907. Random site "uncertainty" of measurement for retroreflectivity. </t>
  </si>
  <si>
    <t>This document is a guide only</t>
  </si>
  <si>
    <t>NOTE: One page selfgenerating report, Print report page after completing information &amp; data entry above &amp; below (all green cells)</t>
  </si>
  <si>
    <t>*Form TP950-2, Appendix 1</t>
  </si>
  <si>
    <t>Sites(fixed/random):</t>
  </si>
  <si>
    <r>
      <t xml:space="preserve">calculated from: </t>
    </r>
    <r>
      <rPr>
        <sz val="10"/>
        <rFont val="Arial"/>
        <family val="2"/>
      </rPr>
      <t>TP950-</t>
    </r>
    <r>
      <rPr>
        <sz val="10"/>
        <rFont val="Arial"/>
        <family val="0"/>
      </rPr>
      <t xml:space="preserve">Appendix 1, </t>
    </r>
  </si>
  <si>
    <t xml:space="preserve">Retro.requirement, TP950, App.1 </t>
  </si>
  <si>
    <t xml:space="preserve">LONGITUDINAL LINEMARKING AUDIT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</si>
</sst>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8"/>
      <color indexed="5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0" xfId="0" applyBorder="1" applyAlignment="1">
      <alignment/>
    </xf>
    <xf numFmtId="14" fontId="0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0" fontId="4" fillId="33" borderId="26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indent="1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center" vertical="center" wrapText="1"/>
    </xf>
    <xf numFmtId="1" fontId="0" fillId="0" borderId="3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5" fillId="33" borderId="20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0" fillId="0" borderId="36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14" fontId="5" fillId="33" borderId="37" xfId="0" applyNumberFormat="1" applyFont="1" applyFill="1" applyBorder="1" applyAlignment="1">
      <alignment horizontal="center" vertical="top" wrapText="1"/>
    </xf>
    <xf numFmtId="1" fontId="0" fillId="34" borderId="31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38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8" fillId="34" borderId="31" xfId="0" applyNumberFormat="1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21" xfId="0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4" fillId="0" borderId="20" xfId="0" applyFont="1" applyFill="1" applyBorder="1" applyAlignment="1">
      <alignment horizontal="left" vertical="top" indent="1"/>
    </xf>
    <xf numFmtId="14" fontId="5" fillId="0" borderId="2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indent="1"/>
    </xf>
    <xf numFmtId="1" fontId="1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1" fontId="0" fillId="0" borderId="43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1" fontId="0" fillId="35" borderId="30" xfId="0" applyNumberFormat="1" applyFill="1" applyBorder="1" applyAlignment="1" applyProtection="1">
      <alignment horizontal="center"/>
      <protection locked="0"/>
    </xf>
    <xf numFmtId="1" fontId="0" fillId="35" borderId="31" xfId="0" applyNumberFormat="1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 horizontal="center"/>
      <protection locked="0"/>
    </xf>
    <xf numFmtId="1" fontId="0" fillId="35" borderId="32" xfId="0" applyNumberForma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164" fontId="0" fillId="35" borderId="44" xfId="0" applyNumberFormat="1" applyFill="1" applyBorder="1" applyAlignment="1" applyProtection="1">
      <alignment horizontal="center"/>
      <protection locked="0"/>
    </xf>
    <xf numFmtId="164" fontId="0" fillId="35" borderId="32" xfId="0" applyNumberFormat="1" applyFill="1" applyBorder="1" applyAlignment="1" applyProtection="1">
      <alignment horizontal="center"/>
      <protection locked="0"/>
    </xf>
    <xf numFmtId="164" fontId="0" fillId="35" borderId="45" xfId="0" applyNumberFormat="1" applyFill="1" applyBorder="1" applyAlignment="1" applyProtection="1">
      <alignment horizontal="center"/>
      <protection locked="0"/>
    </xf>
    <xf numFmtId="0" fontId="50" fillId="33" borderId="18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" fillId="33" borderId="46" xfId="0" applyFont="1" applyFill="1" applyBorder="1" applyAlignment="1">
      <alignment horizontal="left" indent="4"/>
    </xf>
    <xf numFmtId="0" fontId="2" fillId="33" borderId="47" xfId="0" applyFont="1" applyFill="1" applyBorder="1" applyAlignment="1">
      <alignment horizontal="left" indent="4"/>
    </xf>
    <xf numFmtId="0" fontId="2" fillId="33" borderId="48" xfId="0" applyFont="1" applyFill="1" applyBorder="1" applyAlignment="1">
      <alignment horizontal="left" indent="4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33" borderId="15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4" fillId="33" borderId="21" xfId="0" applyFont="1" applyFill="1" applyBorder="1" applyAlignment="1">
      <alignment horizontal="left" vertical="center" indent="1"/>
    </xf>
    <xf numFmtId="0" fontId="4" fillId="33" borderId="2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0" xfId="0" applyFont="1" applyFill="1" applyBorder="1" applyAlignment="1">
      <alignment horizontal="left" vertical="top" wrapText="1" indent="1"/>
    </xf>
    <xf numFmtId="0" fontId="5" fillId="33" borderId="21" xfId="0" applyFont="1" applyFill="1" applyBorder="1" applyAlignment="1">
      <alignment horizontal="left" vertical="top" wrapText="1" indent="1"/>
    </xf>
    <xf numFmtId="0" fontId="5" fillId="33" borderId="27" xfId="0" applyFont="1" applyFill="1" applyBorder="1" applyAlignment="1">
      <alignment horizontal="left" vertical="top" wrapText="1" indent="1"/>
    </xf>
    <xf numFmtId="0" fontId="5" fillId="33" borderId="29" xfId="0" applyFont="1" applyFill="1" applyBorder="1" applyAlignment="1">
      <alignment horizontal="left" vertical="top" wrapText="1" indent="1"/>
    </xf>
    <xf numFmtId="0" fontId="5" fillId="33" borderId="42" xfId="0" applyFont="1" applyFill="1" applyBorder="1" applyAlignment="1">
      <alignment horizontal="left" vertical="top" wrapText="1" indent="1"/>
    </xf>
    <xf numFmtId="0" fontId="4" fillId="33" borderId="49" xfId="0" applyFont="1" applyFill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5" fillId="33" borderId="5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3" borderId="51" xfId="0" applyFont="1" applyFill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 inden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 indent="1"/>
    </xf>
    <xf numFmtId="0" fontId="5" fillId="33" borderId="52" xfId="0" applyFont="1" applyFill="1" applyBorder="1" applyAlignment="1">
      <alignment horizontal="center" vertical="center" wrapText="1"/>
    </xf>
    <xf numFmtId="15" fontId="5" fillId="33" borderId="38" xfId="0" applyNumberFormat="1" applyFont="1" applyFill="1" applyBorder="1" applyAlignment="1">
      <alignment horizontal="center" vertical="center" wrapText="1"/>
    </xf>
    <xf numFmtId="15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left" indent="1"/>
    </xf>
    <xf numFmtId="0" fontId="0" fillId="33" borderId="23" xfId="0" applyFill="1" applyBorder="1" applyAlignment="1">
      <alignment horizontal="left" indent="1"/>
    </xf>
    <xf numFmtId="14" fontId="0" fillId="35" borderId="30" xfId="0" applyNumberForma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indent="1"/>
    </xf>
    <xf numFmtId="0" fontId="0" fillId="35" borderId="31" xfId="0" applyFill="1" applyBorder="1" applyAlignment="1" applyProtection="1">
      <alignment horizontal="center"/>
      <protection locked="0"/>
    </xf>
    <xf numFmtId="14" fontId="0" fillId="35" borderId="22" xfId="0" applyNumberFormat="1" applyFont="1" applyFill="1" applyBorder="1" applyAlignment="1" applyProtection="1">
      <alignment horizontal="center"/>
      <protection locked="0"/>
    </xf>
    <xf numFmtId="14" fontId="0" fillId="35" borderId="24" xfId="0" applyNumberFormat="1" applyFill="1" applyBorder="1" applyAlignment="1" applyProtection="1">
      <alignment horizontal="center"/>
      <protection locked="0"/>
    </xf>
    <xf numFmtId="14" fontId="0" fillId="35" borderId="23" xfId="0" applyNumberForma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indent="1"/>
    </xf>
    <xf numFmtId="0" fontId="49" fillId="0" borderId="2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0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38" xfId="0" applyFill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35" borderId="31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35" borderId="24" xfId="0" applyNumberFormat="1" applyFill="1" applyBorder="1" applyAlignment="1" applyProtection="1" quotePrefix="1">
      <alignment horizontal="center"/>
      <protection locked="0"/>
    </xf>
    <xf numFmtId="14" fontId="0" fillId="35" borderId="23" xfId="0" applyNumberFormat="1" applyFill="1" applyBorder="1" applyAlignment="1" applyProtection="1" quotePrefix="1">
      <alignment horizontal="center"/>
      <protection locked="0"/>
    </xf>
    <xf numFmtId="0" fontId="4" fillId="33" borderId="5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 indent="1"/>
    </xf>
    <xf numFmtId="0" fontId="0" fillId="33" borderId="19" xfId="0" applyFont="1" applyFill="1" applyBorder="1" applyAlignment="1">
      <alignment horizontal="left" indent="1"/>
    </xf>
    <xf numFmtId="0" fontId="0" fillId="33" borderId="12" xfId="0" applyFont="1" applyFill="1" applyBorder="1" applyAlignment="1">
      <alignment horizontal="left" indent="1"/>
    </xf>
    <xf numFmtId="0" fontId="0" fillId="33" borderId="13" xfId="0" applyFont="1" applyFill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3" borderId="31" xfId="0" applyFont="1" applyFill="1" applyBorder="1" applyAlignment="1">
      <alignment horizontal="left" indent="1"/>
    </xf>
    <xf numFmtId="0" fontId="0" fillId="33" borderId="38" xfId="0" applyFont="1" applyFill="1" applyBorder="1" applyAlignment="1">
      <alignment horizontal="left" indent="1"/>
    </xf>
    <xf numFmtId="0" fontId="0" fillId="33" borderId="43" xfId="0" applyFont="1" applyFill="1" applyBorder="1" applyAlignment="1">
      <alignment horizontal="left" indent="1"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3" borderId="16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64"/>
          <c:w val="0.865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'RNxxxx xxSR'!$B$50</c:f>
              <c:strCache>
                <c:ptCount val="1"/>
                <c:pt idx="0">
                  <c:v>MM-side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'RNxxxx xxSR'!$B$57</c:f>
              <c:numCache/>
            </c:numRef>
          </c:val>
        </c:ser>
        <c:ser>
          <c:idx val="1"/>
          <c:order val="1"/>
          <c:tx>
            <c:strRef>
              <c:f>'RNxxxx xxSR'!$C$50</c:f>
              <c:strCache>
                <c:ptCount val="1"/>
                <c:pt idx="0">
                  <c:v>Centre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'RNxxxx xxSR'!$C$57</c:f>
              <c:numCache/>
            </c:numRef>
          </c:val>
        </c:ser>
        <c:ser>
          <c:idx val="2"/>
          <c:order val="2"/>
          <c:tx>
            <c:strRef>
              <c:f>'RNxxxx xxSR'!$D$50</c:f>
              <c:strCache>
                <c:ptCount val="1"/>
                <c:pt idx="0">
                  <c:v>Rev Centre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'RNxxxx xxSR'!$D$57</c:f>
              <c:numCache/>
            </c:numRef>
          </c:val>
        </c:ser>
        <c:ser>
          <c:idx val="3"/>
          <c:order val="3"/>
          <c:tx>
            <c:strRef>
              <c:f>'RNxxxx xxSR'!$E$50</c:f>
              <c:strCache>
                <c:ptCount val="1"/>
                <c:pt idx="0">
                  <c:v>Opp.MM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'RNxxxx xxSR'!$E$57</c:f>
              <c:numCache/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Retroreflectivity 
</a:t>
                </a:r>
              </a:p>
            </c:rich>
          </c:tx>
          <c:layout>
            <c:manualLayout>
              <c:xMode val="factor"/>
              <c:yMode val="factor"/>
              <c:x val="0.017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403"/>
          <c:w val="0.22175"/>
          <c:h val="0.27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0.09225</cdr:y>
    </cdr:from>
    <cdr:to>
      <cdr:x>0.837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03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Expected retro. for line 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24</xdr:row>
      <xdr:rowOff>38100</xdr:rowOff>
    </xdr:from>
    <xdr:to>
      <xdr:col>21</xdr:col>
      <xdr:colOff>1209675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13496925" y="4171950"/>
        <a:ext cx="2876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666750</xdr:colOff>
      <xdr:row>33</xdr:row>
      <xdr:rowOff>57150</xdr:rowOff>
    </xdr:from>
    <xdr:to>
      <xdr:col>21</xdr:col>
      <xdr:colOff>685800</xdr:colOff>
      <xdr:row>33</xdr:row>
      <xdr:rowOff>57150</xdr:rowOff>
    </xdr:to>
    <xdr:sp>
      <xdr:nvSpPr>
        <xdr:cNvPr id="2" name="Line 2"/>
        <xdr:cNvSpPr>
          <a:spLocks/>
        </xdr:cNvSpPr>
      </xdr:nvSpPr>
      <xdr:spPr>
        <a:xfrm>
          <a:off x="14135100" y="5676900"/>
          <a:ext cx="1714500" cy="0"/>
        </a:xfrm>
        <a:prstGeom prst="line">
          <a:avLst/>
        </a:prstGeom>
        <a:noFill/>
        <a:ln w="222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609600</xdr:colOff>
      <xdr:row>32</xdr:row>
      <xdr:rowOff>19050</xdr:rowOff>
    </xdr:from>
    <xdr:ext cx="581025" cy="200025"/>
    <xdr:sp>
      <xdr:nvSpPr>
        <xdr:cNvPr id="3" name="Text Box 3"/>
        <xdr:cNvSpPr txBox="1">
          <a:spLocks noChangeArrowheads="1"/>
        </xdr:cNvSpPr>
      </xdr:nvSpPr>
      <xdr:spPr>
        <a:xfrm>
          <a:off x="15773400" y="5467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Intervention</a:t>
          </a:r>
        </a:p>
      </xdr:txBody>
    </xdr:sp>
    <xdr:clientData/>
  </xdr:oneCellAnchor>
  <xdr:twoCellAnchor>
    <xdr:from>
      <xdr:col>8</xdr:col>
      <xdr:colOff>581025</xdr:colOff>
      <xdr:row>14</xdr:row>
      <xdr:rowOff>104775</xdr:rowOff>
    </xdr:from>
    <xdr:to>
      <xdr:col>12</xdr:col>
      <xdr:colOff>0</xdr:colOff>
      <xdr:row>14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5791200" y="2600325"/>
          <a:ext cx="18573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16</xdr:row>
      <xdr:rowOff>152400</xdr:rowOff>
    </xdr:from>
    <xdr:to>
      <xdr:col>4</xdr:col>
      <xdr:colOff>571500</xdr:colOff>
      <xdr:row>18</xdr:row>
      <xdr:rowOff>123825</xdr:rowOff>
    </xdr:to>
    <xdr:sp>
      <xdr:nvSpPr>
        <xdr:cNvPr id="5" name="Line 6"/>
        <xdr:cNvSpPr>
          <a:spLocks/>
        </xdr:cNvSpPr>
      </xdr:nvSpPr>
      <xdr:spPr>
        <a:xfrm>
          <a:off x="3343275" y="2971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85725</xdr:rowOff>
    </xdr:from>
    <xdr:to>
      <xdr:col>5</xdr:col>
      <xdr:colOff>266700</xdr:colOff>
      <xdr:row>57</xdr:row>
      <xdr:rowOff>28575</xdr:rowOff>
    </xdr:to>
    <xdr:sp>
      <xdr:nvSpPr>
        <xdr:cNvPr id="6" name="Line 9"/>
        <xdr:cNvSpPr>
          <a:spLocks/>
        </xdr:cNvSpPr>
      </xdr:nvSpPr>
      <xdr:spPr>
        <a:xfrm flipH="1" flipV="1">
          <a:off x="3429000" y="987742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58</xdr:row>
      <xdr:rowOff>104775</xdr:rowOff>
    </xdr:from>
    <xdr:to>
      <xdr:col>5</xdr:col>
      <xdr:colOff>238125</xdr:colOff>
      <xdr:row>59</xdr:row>
      <xdr:rowOff>66675</xdr:rowOff>
    </xdr:to>
    <xdr:sp>
      <xdr:nvSpPr>
        <xdr:cNvPr id="7" name="Line 10"/>
        <xdr:cNvSpPr>
          <a:spLocks/>
        </xdr:cNvSpPr>
      </xdr:nvSpPr>
      <xdr:spPr>
        <a:xfrm flipH="1">
          <a:off x="3448050" y="10239375"/>
          <a:ext cx="171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85725</xdr:rowOff>
    </xdr:from>
    <xdr:to>
      <xdr:col>2</xdr:col>
      <xdr:colOff>133350</xdr:colOff>
      <xdr:row>62</xdr:row>
      <xdr:rowOff>85725</xdr:rowOff>
    </xdr:to>
    <xdr:sp>
      <xdr:nvSpPr>
        <xdr:cNvPr id="8" name="Line 11"/>
        <xdr:cNvSpPr>
          <a:spLocks/>
        </xdr:cNvSpPr>
      </xdr:nvSpPr>
      <xdr:spPr>
        <a:xfrm>
          <a:off x="1352550" y="11029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9" name="Line 1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0" name="Line 1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1" name="Line 1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3" name="Line 1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4" name="Line 1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5" name="Line 1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6" name="Line 1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7" name="Line 2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8" name="Line 2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19" name="Line 2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0" name="Line 2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1" name="Line 2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2" name="Line 2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3" name="Line 2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4" name="Line 2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5" name="Line 2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6" name="Line 2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7" name="Line 3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8" name="Line 3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29" name="Line 3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0" name="Line 3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1" name="Line 3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2" name="Line 3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3" name="Line 3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4" name="Line 3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5" name="Line 3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6" name="Line 3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7" name="Line 4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8" name="Line 4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39" name="Line 4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0" name="Line 4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1" name="Line 4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2" name="Line 4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3" name="Line 4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4" name="Line 4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5" name="Line 4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6" name="Line 4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7" name="Line 5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8" name="Line 5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49" name="Line 5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0" name="Line 5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1" name="Line 5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2" name="Line 5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3" name="Line 5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4" name="Line 5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5" name="Line 5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6" name="Line 5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7" name="Line 6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8" name="Line 6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59" name="Line 6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0" name="Line 6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1" name="Line 6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2" name="Line 6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3" name="Line 6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4" name="Line 67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5" name="Line 68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6" name="Line 69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7" name="Line 70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8" name="Line 71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69" name="Line 72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70" name="Line 73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71" name="Line 74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72" name="Line 75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55</xdr:row>
      <xdr:rowOff>123825</xdr:rowOff>
    </xdr:from>
    <xdr:to>
      <xdr:col>8</xdr:col>
      <xdr:colOff>428625</xdr:colOff>
      <xdr:row>56</xdr:row>
      <xdr:rowOff>142875</xdr:rowOff>
    </xdr:to>
    <xdr:sp>
      <xdr:nvSpPr>
        <xdr:cNvPr id="73" name="Line 76"/>
        <xdr:cNvSpPr>
          <a:spLocks/>
        </xdr:cNvSpPr>
      </xdr:nvSpPr>
      <xdr:spPr>
        <a:xfrm flipV="1">
          <a:off x="5638800" y="974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30</xdr:row>
      <xdr:rowOff>114300</xdr:rowOff>
    </xdr:from>
    <xdr:to>
      <xdr:col>21</xdr:col>
      <xdr:colOff>685800</xdr:colOff>
      <xdr:row>30</xdr:row>
      <xdr:rowOff>114300</xdr:rowOff>
    </xdr:to>
    <xdr:sp>
      <xdr:nvSpPr>
        <xdr:cNvPr id="74" name="Line 77"/>
        <xdr:cNvSpPr>
          <a:spLocks/>
        </xdr:cNvSpPr>
      </xdr:nvSpPr>
      <xdr:spPr>
        <a:xfrm>
          <a:off x="14144625" y="52387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628650</xdr:colOff>
      <xdr:row>28</xdr:row>
      <xdr:rowOff>104775</xdr:rowOff>
    </xdr:from>
    <xdr:to>
      <xdr:col>21</xdr:col>
      <xdr:colOff>742950</xdr:colOff>
      <xdr:row>30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15792450" y="4895850"/>
          <a:ext cx="114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Layout" workbookViewId="0" topLeftCell="R1">
      <selection activeCell="Y16" sqref="Y16"/>
    </sheetView>
  </sheetViews>
  <sheetFormatPr defaultColWidth="9.140625" defaultRowHeight="12.75"/>
  <cols>
    <col min="1" max="1" width="13.140625" style="0" customWidth="1"/>
    <col min="3" max="3" width="10.140625" style="0" bestFit="1" customWidth="1"/>
    <col min="13" max="13" width="3.7109375" style="0" customWidth="1"/>
    <col min="14" max="14" width="10.140625" style="0" customWidth="1"/>
    <col min="18" max="18" width="2.7109375" style="0" customWidth="1"/>
    <col min="19" max="19" width="22.00390625" style="0" customWidth="1"/>
    <col min="20" max="20" width="21.28125" style="0" customWidth="1"/>
    <col min="21" max="21" width="25.421875" style="0" customWidth="1"/>
    <col min="22" max="22" width="18.57421875" style="0" customWidth="1"/>
  </cols>
  <sheetData>
    <row r="1" spans="1:17" ht="15.75" customHeight="1" thickBot="1">
      <c r="A1" s="269" t="s">
        <v>77</v>
      </c>
      <c r="B1" s="270"/>
      <c r="C1" s="270"/>
      <c r="D1" s="270"/>
      <c r="E1" s="271"/>
      <c r="F1" s="272" t="s">
        <v>0</v>
      </c>
      <c r="G1" s="272"/>
      <c r="H1" s="232"/>
      <c r="I1" s="232"/>
      <c r="J1" s="1"/>
      <c r="K1" s="2"/>
      <c r="L1" s="2"/>
      <c r="M1" s="2"/>
      <c r="N1" s="2"/>
      <c r="O1" s="2"/>
      <c r="P1" s="2"/>
      <c r="Q1" s="2"/>
    </row>
    <row r="2" spans="1:22" ht="15.75" customHeight="1">
      <c r="A2" s="3" t="s">
        <v>1</v>
      </c>
      <c r="B2" s="4"/>
      <c r="C2" s="224"/>
      <c r="D2" s="225"/>
      <c r="E2" s="226"/>
      <c r="F2" s="273" t="s">
        <v>2</v>
      </c>
      <c r="G2" s="274"/>
      <c r="H2" s="232"/>
      <c r="I2" s="232"/>
      <c r="J2" s="5"/>
      <c r="K2" s="6"/>
      <c r="L2" s="6"/>
      <c r="M2" s="6"/>
      <c r="N2" s="6"/>
      <c r="O2" s="6"/>
      <c r="P2" s="6"/>
      <c r="Q2" s="6"/>
      <c r="S2" s="7"/>
      <c r="T2" s="277" t="s">
        <v>71</v>
      </c>
      <c r="U2" s="277"/>
      <c r="V2" s="9"/>
    </row>
    <row r="3" spans="1:22" ht="12.75">
      <c r="A3" s="10" t="s">
        <v>3</v>
      </c>
      <c r="B3" s="11"/>
      <c r="C3" s="224"/>
      <c r="D3" s="225"/>
      <c r="E3" s="226"/>
      <c r="F3" s="265" t="s">
        <v>4</v>
      </c>
      <c r="G3" s="266"/>
      <c r="H3" s="232"/>
      <c r="I3" s="232"/>
      <c r="J3" s="5"/>
      <c r="K3" s="6"/>
      <c r="L3" s="6"/>
      <c r="M3" s="6"/>
      <c r="N3" s="6"/>
      <c r="O3" s="6"/>
      <c r="P3" s="6"/>
      <c r="Q3" s="6"/>
      <c r="S3" s="12"/>
      <c r="T3" s="278"/>
      <c r="U3" s="278"/>
      <c r="V3" s="13"/>
    </row>
    <row r="4" spans="1:22" ht="12" customHeight="1">
      <c r="A4" s="14" t="s">
        <v>5</v>
      </c>
      <c r="B4" s="15"/>
      <c r="C4" s="224"/>
      <c r="D4" s="225"/>
      <c r="E4" s="226"/>
      <c r="F4" s="267" t="s">
        <v>6</v>
      </c>
      <c r="G4" s="268"/>
      <c r="H4" s="232"/>
      <c r="I4" s="232"/>
      <c r="J4" s="16"/>
      <c r="K4" s="6"/>
      <c r="L4" s="6"/>
      <c r="M4" s="6"/>
      <c r="N4" s="6"/>
      <c r="O4" s="6"/>
      <c r="P4" s="6"/>
      <c r="Q4" s="6"/>
      <c r="S4" s="12"/>
      <c r="T4" s="278"/>
      <c r="U4" s="278"/>
      <c r="V4" s="13"/>
    </row>
    <row r="5" spans="1:22" ht="15.75" customHeight="1">
      <c r="A5" s="14" t="s">
        <v>7</v>
      </c>
      <c r="B5" s="17"/>
      <c r="C5" s="224"/>
      <c r="D5" s="225"/>
      <c r="E5" s="226"/>
      <c r="F5" s="245" t="s">
        <v>8</v>
      </c>
      <c r="G5" s="246"/>
      <c r="H5" s="247"/>
      <c r="I5" s="247"/>
      <c r="J5" s="16"/>
      <c r="K5" s="138" t="s">
        <v>71</v>
      </c>
      <c r="L5" s="139"/>
      <c r="M5" s="139"/>
      <c r="N5" s="139"/>
      <c r="O5" s="139"/>
      <c r="P5" s="139"/>
      <c r="Q5" s="139"/>
      <c r="S5" s="248" t="s">
        <v>9</v>
      </c>
      <c r="T5" s="249"/>
      <c r="U5" s="249"/>
      <c r="V5" s="250"/>
    </row>
    <row r="6" spans="1:22" ht="15.75" customHeight="1">
      <c r="A6" s="18" t="s">
        <v>10</v>
      </c>
      <c r="B6" s="19"/>
      <c r="C6" s="224"/>
      <c r="D6" s="225"/>
      <c r="E6" s="226"/>
      <c r="F6" s="251" t="s">
        <v>11</v>
      </c>
      <c r="G6" s="252"/>
      <c r="H6" s="257"/>
      <c r="I6" s="258"/>
      <c r="J6" s="5"/>
      <c r="K6" s="138"/>
      <c r="L6" s="139"/>
      <c r="M6" s="139"/>
      <c r="N6" s="139"/>
      <c r="O6" s="139"/>
      <c r="P6" s="139"/>
      <c r="Q6" s="139"/>
      <c r="S6" s="248" t="s">
        <v>12</v>
      </c>
      <c r="T6" s="249"/>
      <c r="U6" s="249"/>
      <c r="V6" s="250"/>
    </row>
    <row r="7" spans="1:22" ht="15.75" customHeight="1">
      <c r="A7" s="18" t="s">
        <v>13</v>
      </c>
      <c r="B7" s="21"/>
      <c r="C7" s="233"/>
      <c r="D7" s="260"/>
      <c r="E7" s="261"/>
      <c r="F7" s="253"/>
      <c r="G7" s="254"/>
      <c r="H7" s="258"/>
      <c r="I7" s="258"/>
      <c r="J7" s="5"/>
      <c r="K7" s="6"/>
      <c r="L7" s="6"/>
      <c r="M7" s="6"/>
      <c r="N7" s="6"/>
      <c r="O7" s="6"/>
      <c r="P7" s="6"/>
      <c r="Q7" s="6"/>
      <c r="S7" s="262"/>
      <c r="T7" s="263"/>
      <c r="U7" s="263"/>
      <c r="V7" s="264"/>
    </row>
    <row r="8" spans="1:22" ht="15.75" customHeight="1">
      <c r="A8" s="22" t="s">
        <v>14</v>
      </c>
      <c r="B8" s="23"/>
      <c r="C8" s="233"/>
      <c r="D8" s="234"/>
      <c r="E8" s="235"/>
      <c r="F8" s="255"/>
      <c r="G8" s="256"/>
      <c r="H8" s="259"/>
      <c r="I8" s="259"/>
      <c r="J8" s="236">
        <v>30</v>
      </c>
      <c r="K8" s="24"/>
      <c r="L8" s="6"/>
      <c r="M8" s="6"/>
      <c r="N8" s="6"/>
      <c r="O8" s="6"/>
      <c r="P8" s="6"/>
      <c r="Q8" s="6"/>
      <c r="S8" s="237"/>
      <c r="T8" s="238"/>
      <c r="U8" s="241" t="s">
        <v>67</v>
      </c>
      <c r="V8" s="242"/>
    </row>
    <row r="9" spans="1:22" ht="13.5" thickBot="1">
      <c r="A9" s="22" t="s">
        <v>15</v>
      </c>
      <c r="B9" s="25"/>
      <c r="C9" s="224"/>
      <c r="D9" s="225"/>
      <c r="E9" s="226"/>
      <c r="F9" s="227" t="s">
        <v>16</v>
      </c>
      <c r="G9" s="228"/>
      <c r="H9" s="224"/>
      <c r="I9" s="226"/>
      <c r="J9" s="236"/>
      <c r="K9" s="26"/>
      <c r="L9" s="26"/>
      <c r="M9" s="26"/>
      <c r="N9" s="26"/>
      <c r="O9" s="6"/>
      <c r="P9" s="26"/>
      <c r="Q9" s="26"/>
      <c r="S9" s="239"/>
      <c r="T9" s="240"/>
      <c r="U9" s="243"/>
      <c r="V9" s="244"/>
    </row>
    <row r="10" spans="1:22" ht="12.75">
      <c r="A10" s="223" t="s">
        <v>17</v>
      </c>
      <c r="B10" s="223"/>
      <c r="C10" s="224"/>
      <c r="D10" s="225"/>
      <c r="E10" s="226"/>
      <c r="F10" s="227" t="s">
        <v>18</v>
      </c>
      <c r="G10" s="228"/>
      <c r="H10" s="229"/>
      <c r="I10" s="229"/>
      <c r="J10" s="5"/>
      <c r="K10" s="27"/>
      <c r="L10" s="27"/>
      <c r="M10" s="27"/>
      <c r="N10" s="28"/>
      <c r="O10" s="28"/>
      <c r="P10" s="28"/>
      <c r="Q10" s="28"/>
      <c r="S10" s="197" t="s">
        <v>19</v>
      </c>
      <c r="T10" s="230">
        <f>C2</f>
        <v>0</v>
      </c>
      <c r="U10" s="103" t="s">
        <v>20</v>
      </c>
      <c r="V10" s="104">
        <f>H11</f>
        <v>0</v>
      </c>
    </row>
    <row r="11" spans="1:22" ht="12.75">
      <c r="A11" s="223" t="s">
        <v>21</v>
      </c>
      <c r="B11" s="223"/>
      <c r="C11" s="224"/>
      <c r="D11" s="225"/>
      <c r="E11" s="226"/>
      <c r="F11" s="231" t="s">
        <v>74</v>
      </c>
      <c r="G11" s="228"/>
      <c r="H11" s="232"/>
      <c r="I11" s="232"/>
      <c r="J11" s="120" t="s">
        <v>22</v>
      </c>
      <c r="K11" s="28"/>
      <c r="L11" s="28"/>
      <c r="M11" s="28"/>
      <c r="N11" s="28"/>
      <c r="O11" s="28"/>
      <c r="P11" s="28"/>
      <c r="Q11" s="28"/>
      <c r="S11" s="194"/>
      <c r="T11" s="196"/>
      <c r="U11" s="93" t="str">
        <f>F5</f>
        <v>Mean Retroreflectivity (mcd): </v>
      </c>
      <c r="V11" s="94"/>
    </row>
    <row r="12" spans="1:22" ht="12.75">
      <c r="A12" s="206" t="s">
        <v>23</v>
      </c>
      <c r="B12" s="207"/>
      <c r="C12" s="210" t="s">
        <v>73</v>
      </c>
      <c r="D12" s="211"/>
      <c r="E12" s="214"/>
      <c r="F12" s="216" t="s">
        <v>24</v>
      </c>
      <c r="G12" s="217"/>
      <c r="H12" s="220"/>
      <c r="I12" s="220"/>
      <c r="J12" s="221">
        <f>J8*H12</f>
        <v>0</v>
      </c>
      <c r="K12" s="28"/>
      <c r="L12" s="28"/>
      <c r="M12" s="28"/>
      <c r="N12" s="31"/>
      <c r="O12" s="32"/>
      <c r="P12" s="32"/>
      <c r="Q12" s="33"/>
      <c r="S12" s="177" t="s">
        <v>25</v>
      </c>
      <c r="T12" s="195">
        <f>C3</f>
        <v>0</v>
      </c>
      <c r="U12" s="95" t="s">
        <v>26</v>
      </c>
      <c r="V12" s="96" t="e">
        <f>C57</f>
        <v>#DIV/0!</v>
      </c>
    </row>
    <row r="13" spans="1:22" ht="12.75">
      <c r="A13" s="208"/>
      <c r="B13" s="209"/>
      <c r="C13" s="212"/>
      <c r="D13" s="213"/>
      <c r="E13" s="215"/>
      <c r="F13" s="218"/>
      <c r="G13" s="219"/>
      <c r="H13" s="220"/>
      <c r="I13" s="220"/>
      <c r="J13" s="222"/>
      <c r="K13" s="28"/>
      <c r="L13" s="28"/>
      <c r="M13" s="28"/>
      <c r="N13" s="31"/>
      <c r="O13" s="32"/>
      <c r="P13" s="32"/>
      <c r="Q13" s="33"/>
      <c r="S13" s="194"/>
      <c r="T13" s="196"/>
      <c r="U13" s="95" t="s">
        <v>69</v>
      </c>
      <c r="V13" s="105" t="e">
        <f>D57</f>
        <v>#DIV/0!</v>
      </c>
    </row>
    <row r="14" spans="1:22" ht="12.75">
      <c r="A14" s="35"/>
      <c r="B14" s="36"/>
      <c r="C14" s="202" t="s">
        <v>72</v>
      </c>
      <c r="D14" s="202"/>
      <c r="E14" s="202"/>
      <c r="F14" s="202"/>
      <c r="G14" s="202"/>
      <c r="H14" s="202"/>
      <c r="I14" s="202"/>
      <c r="J14" s="37"/>
      <c r="K14" s="28"/>
      <c r="L14" s="28"/>
      <c r="M14" s="6"/>
      <c r="N14" s="31"/>
      <c r="O14" s="32"/>
      <c r="P14" s="32"/>
      <c r="Q14" s="33"/>
      <c r="S14" s="177" t="s">
        <v>28</v>
      </c>
      <c r="T14" s="195">
        <f>C4</f>
        <v>0</v>
      </c>
      <c r="U14" s="95" t="s">
        <v>27</v>
      </c>
      <c r="V14" s="96" t="e">
        <f>B57</f>
        <v>#DIV/0!</v>
      </c>
    </row>
    <row r="15" spans="1:22" ht="12.75">
      <c r="A15" s="28"/>
      <c r="B15" s="28"/>
      <c r="C15" s="202"/>
      <c r="D15" s="202"/>
      <c r="E15" s="202"/>
      <c r="F15" s="202"/>
      <c r="G15" s="202"/>
      <c r="H15" s="202"/>
      <c r="I15" s="202"/>
      <c r="J15" s="37"/>
      <c r="K15" s="28"/>
      <c r="L15" s="28"/>
      <c r="M15" s="28"/>
      <c r="N15" s="31"/>
      <c r="O15" s="32"/>
      <c r="P15" s="32"/>
      <c r="Q15" s="33"/>
      <c r="S15" s="194"/>
      <c r="T15" s="196"/>
      <c r="U15" s="95" t="s">
        <v>29</v>
      </c>
      <c r="V15" s="96" t="e">
        <f>E57</f>
        <v>#DIV/0!</v>
      </c>
    </row>
    <row r="16" spans="1:22" ht="12.75">
      <c r="A16" s="28"/>
      <c r="B16" s="28"/>
      <c r="C16" s="202"/>
      <c r="D16" s="202"/>
      <c r="E16" s="202"/>
      <c r="F16" s="202"/>
      <c r="G16" s="202"/>
      <c r="H16" s="202"/>
      <c r="I16" s="202"/>
      <c r="J16" s="37"/>
      <c r="K16" s="28"/>
      <c r="L16" s="28"/>
      <c r="M16" s="28"/>
      <c r="N16" s="31"/>
      <c r="O16" s="32"/>
      <c r="P16" s="32"/>
      <c r="Q16" s="33"/>
      <c r="S16" s="177" t="s">
        <v>31</v>
      </c>
      <c r="T16" s="195">
        <f>H1</f>
        <v>0</v>
      </c>
      <c r="U16" s="99"/>
      <c r="V16" s="106"/>
    </row>
    <row r="17" spans="1:2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/>
      <c r="O17" s="32"/>
      <c r="P17" s="32"/>
      <c r="Q17" s="33"/>
      <c r="S17" s="194"/>
      <c r="T17" s="196"/>
      <c r="U17" s="203" t="s">
        <v>30</v>
      </c>
      <c r="V17" s="204"/>
    </row>
    <row r="18" spans="1:2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1"/>
      <c r="O18" s="32"/>
      <c r="P18" s="32"/>
      <c r="Q18" s="33"/>
      <c r="S18" s="177" t="s">
        <v>32</v>
      </c>
      <c r="T18" s="199">
        <f>C7</f>
        <v>0</v>
      </c>
      <c r="U18" s="205"/>
      <c r="V18" s="204"/>
    </row>
    <row r="19" spans="1:2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1"/>
      <c r="O19" s="32"/>
      <c r="P19" s="32"/>
      <c r="Q19" s="33"/>
      <c r="S19" s="194"/>
      <c r="T19" s="200"/>
      <c r="U19" s="95" t="s">
        <v>26</v>
      </c>
      <c r="V19" s="96" t="e">
        <f>C59</f>
        <v>#DIV/0!</v>
      </c>
    </row>
    <row r="20" spans="1:22" ht="12.75">
      <c r="A20" s="38" t="s">
        <v>33</v>
      </c>
      <c r="B20" s="39" t="s">
        <v>34</v>
      </c>
      <c r="C20" s="201" t="s">
        <v>35</v>
      </c>
      <c r="D20" s="201"/>
      <c r="E20" s="201"/>
      <c r="F20" s="201"/>
      <c r="G20" s="201"/>
      <c r="H20" s="201"/>
      <c r="I20" s="201"/>
      <c r="J20" s="201"/>
      <c r="K20" s="201"/>
      <c r="L20" s="201"/>
      <c r="M20" s="40"/>
      <c r="N20" s="41" t="s">
        <v>34</v>
      </c>
      <c r="O20" s="42" t="s">
        <v>36</v>
      </c>
      <c r="P20" s="41" t="s">
        <v>37</v>
      </c>
      <c r="Q20" s="39" t="s">
        <v>38</v>
      </c>
      <c r="S20" s="177" t="s">
        <v>39</v>
      </c>
      <c r="T20" s="199">
        <f>C8</f>
        <v>0</v>
      </c>
      <c r="U20" s="95" t="s">
        <v>69</v>
      </c>
      <c r="V20" s="96" t="e">
        <f>D59</f>
        <v>#DIV/0!</v>
      </c>
    </row>
    <row r="21" spans="1:22" ht="13.5" thickBot="1">
      <c r="A21" s="44" t="s">
        <v>40</v>
      </c>
      <c r="B21" s="45" t="s">
        <v>41</v>
      </c>
      <c r="C21" s="46">
        <v>1</v>
      </c>
      <c r="D21" s="46">
        <v>2</v>
      </c>
      <c r="E21" s="46">
        <v>3</v>
      </c>
      <c r="F21" s="46">
        <v>4</v>
      </c>
      <c r="G21" s="46">
        <v>5</v>
      </c>
      <c r="H21" s="46">
        <v>6</v>
      </c>
      <c r="I21" s="46">
        <v>7</v>
      </c>
      <c r="J21" s="46">
        <v>8</v>
      </c>
      <c r="K21" s="46">
        <v>9</v>
      </c>
      <c r="L21" s="46">
        <v>10</v>
      </c>
      <c r="M21" s="47"/>
      <c r="N21" s="48" t="s">
        <v>42</v>
      </c>
      <c r="O21" s="42" t="s">
        <v>43</v>
      </c>
      <c r="P21" s="41" t="s">
        <v>44</v>
      </c>
      <c r="Q21" s="39"/>
      <c r="S21" s="194"/>
      <c r="T21" s="200"/>
      <c r="U21" s="95" t="s">
        <v>27</v>
      </c>
      <c r="V21" s="96" t="e">
        <f>B59</f>
        <v>#DIV/0!</v>
      </c>
    </row>
    <row r="22" spans="1:22" ht="12.75">
      <c r="A22" s="124"/>
      <c r="B22" s="50">
        <v>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47"/>
      <c r="N22" s="51" t="e">
        <f aca="true" t="shared" si="0" ref="N22:N45">AVERAGE(C22:L22)</f>
        <v>#DIV/0!</v>
      </c>
      <c r="O22" s="52" t="e">
        <f aca="true" t="shared" si="1" ref="O22:O45">STDEV(C22:L22)</f>
        <v>#DIV/0!</v>
      </c>
      <c r="P22" s="52" t="e">
        <f aca="true" t="shared" si="2" ref="P22:P45">(O22/N22*100)</f>
        <v>#DIV/0!</v>
      </c>
      <c r="Q22" s="53" t="e">
        <f>IF(N22&gt;100,"Pass","Fail")</f>
        <v>#DIV/0!</v>
      </c>
      <c r="S22" s="177" t="s">
        <v>45</v>
      </c>
      <c r="T22" s="195">
        <f>H2</f>
        <v>0</v>
      </c>
      <c r="U22" s="95" t="s">
        <v>29</v>
      </c>
      <c r="V22" s="96" t="e">
        <f>E59</f>
        <v>#DIV/0!</v>
      </c>
    </row>
    <row r="23" spans="1:22" ht="12.75">
      <c r="A23" s="123"/>
      <c r="B23" s="54">
        <v>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47"/>
      <c r="N23" s="51" t="e">
        <f t="shared" si="0"/>
        <v>#DIV/0!</v>
      </c>
      <c r="O23" s="52" t="e">
        <f t="shared" si="1"/>
        <v>#DIV/0!</v>
      </c>
      <c r="P23" s="52" t="e">
        <f t="shared" si="2"/>
        <v>#DIV/0!</v>
      </c>
      <c r="Q23" s="53" t="e">
        <f aca="true" t="shared" si="3" ref="Q23:Q45">IF(N23&gt;100,"Pass","Fail")</f>
        <v>#DIV/0!</v>
      </c>
      <c r="S23" s="194"/>
      <c r="T23" s="196"/>
      <c r="U23" s="107"/>
      <c r="V23" s="49"/>
    </row>
    <row r="24" spans="1:22" ht="13.5" thickBot="1">
      <c r="A24" s="125"/>
      <c r="B24" s="54">
        <v>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47"/>
      <c r="N24" s="51" t="e">
        <f t="shared" si="0"/>
        <v>#DIV/0!</v>
      </c>
      <c r="O24" s="52" t="e">
        <f>STDEV(C24:L24)</f>
        <v>#DIV/0!</v>
      </c>
      <c r="P24" s="52" t="e">
        <f>(O24/N24*100)</f>
        <v>#DIV/0!</v>
      </c>
      <c r="Q24" s="53" t="e">
        <f>IF(N24&gt;100,"Pass","Fail")</f>
        <v>#DIV/0!</v>
      </c>
      <c r="S24" s="29"/>
      <c r="T24" s="30"/>
      <c r="U24" s="108"/>
      <c r="V24" s="109"/>
    </row>
    <row r="25" spans="1:22" ht="13.5" thickBot="1">
      <c r="A25" s="126"/>
      <c r="B25" s="55">
        <v>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56"/>
      <c r="N25" s="51" t="e">
        <f t="shared" si="0"/>
        <v>#DIV/0!</v>
      </c>
      <c r="O25" s="52" t="e">
        <f t="shared" si="1"/>
        <v>#DIV/0!</v>
      </c>
      <c r="P25" s="52" t="e">
        <f t="shared" si="2"/>
        <v>#DIV/0!</v>
      </c>
      <c r="Q25" s="53" t="e">
        <f t="shared" si="3"/>
        <v>#DIV/0!</v>
      </c>
      <c r="S25" s="177" t="s">
        <v>46</v>
      </c>
      <c r="T25" s="179">
        <f>H3</f>
        <v>0</v>
      </c>
      <c r="U25" s="118"/>
      <c r="V25" s="119"/>
    </row>
    <row r="26" spans="1:22" ht="12.75">
      <c r="A26" s="124"/>
      <c r="B26" s="50">
        <v>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47"/>
      <c r="N26" s="51" t="e">
        <f t="shared" si="0"/>
        <v>#DIV/0!</v>
      </c>
      <c r="O26" s="52" t="e">
        <f t="shared" si="1"/>
        <v>#DIV/0!</v>
      </c>
      <c r="P26" s="52" t="e">
        <f t="shared" si="2"/>
        <v>#DIV/0!</v>
      </c>
      <c r="Q26" s="53" t="e">
        <f t="shared" si="3"/>
        <v>#DIV/0!</v>
      </c>
      <c r="S26" s="194"/>
      <c r="T26" s="183"/>
      <c r="U26" s="107"/>
      <c r="V26" s="49"/>
    </row>
    <row r="27" spans="1:22" ht="12.75">
      <c r="A27" s="123"/>
      <c r="B27" s="54">
        <v>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47"/>
      <c r="N27" s="51" t="e">
        <f t="shared" si="0"/>
        <v>#DIV/0!</v>
      </c>
      <c r="O27" s="52" t="e">
        <f t="shared" si="1"/>
        <v>#DIV/0!</v>
      </c>
      <c r="P27" s="52" t="e">
        <f t="shared" si="2"/>
        <v>#DIV/0!</v>
      </c>
      <c r="Q27" s="53" t="e">
        <f t="shared" si="3"/>
        <v>#DIV/0!</v>
      </c>
      <c r="S27" s="177" t="s">
        <v>15</v>
      </c>
      <c r="T27" s="179">
        <f>C9</f>
        <v>0</v>
      </c>
      <c r="U27" s="107"/>
      <c r="V27" s="49"/>
    </row>
    <row r="28" spans="1:22" ht="12.75">
      <c r="A28" s="125"/>
      <c r="B28" s="54">
        <v>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47"/>
      <c r="N28" s="51" t="e">
        <f t="shared" si="0"/>
        <v>#DIV/0!</v>
      </c>
      <c r="O28" s="52" t="e">
        <f t="shared" si="1"/>
        <v>#DIV/0!</v>
      </c>
      <c r="P28" s="52" t="e">
        <f t="shared" si="2"/>
        <v>#DIV/0!</v>
      </c>
      <c r="Q28" s="53" t="e">
        <f t="shared" si="3"/>
        <v>#DIV/0!</v>
      </c>
      <c r="S28" s="197"/>
      <c r="T28" s="198"/>
      <c r="U28" s="107"/>
      <c r="V28" s="49"/>
    </row>
    <row r="29" spans="1:22" ht="13.5" thickBot="1">
      <c r="A29" s="126"/>
      <c r="B29" s="55">
        <v>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47"/>
      <c r="N29" s="51" t="e">
        <f t="shared" si="0"/>
        <v>#DIV/0!</v>
      </c>
      <c r="O29" s="52" t="e">
        <f t="shared" si="1"/>
        <v>#DIV/0!</v>
      </c>
      <c r="P29" s="52" t="e">
        <f t="shared" si="2"/>
        <v>#DIV/0!</v>
      </c>
      <c r="Q29" s="53" t="e">
        <f t="shared" si="3"/>
        <v>#DIV/0!</v>
      </c>
      <c r="S29" s="194"/>
      <c r="T29" s="183"/>
      <c r="U29" s="107"/>
      <c r="V29" s="49"/>
    </row>
    <row r="30" spans="1:22" ht="12.75">
      <c r="A30" s="127"/>
      <c r="B30" s="50">
        <v>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47"/>
      <c r="N30" s="51" t="e">
        <f t="shared" si="0"/>
        <v>#DIV/0!</v>
      </c>
      <c r="O30" s="52" t="e">
        <f t="shared" si="1"/>
        <v>#DIV/0!</v>
      </c>
      <c r="P30" s="52" t="e">
        <f t="shared" si="2"/>
        <v>#DIV/0!</v>
      </c>
      <c r="Q30" s="53" t="e">
        <f t="shared" si="3"/>
        <v>#DIV/0!</v>
      </c>
      <c r="S30" s="177" t="s">
        <v>6</v>
      </c>
      <c r="T30" s="179">
        <f>H4</f>
        <v>0</v>
      </c>
      <c r="U30" s="107"/>
      <c r="V30" s="49"/>
    </row>
    <row r="31" spans="1:22" ht="12.75">
      <c r="A31" s="123"/>
      <c r="B31" s="54">
        <v>10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47"/>
      <c r="N31" s="51" t="e">
        <f t="shared" si="0"/>
        <v>#DIV/0!</v>
      </c>
      <c r="O31" s="52" t="e">
        <f t="shared" si="1"/>
        <v>#DIV/0!</v>
      </c>
      <c r="P31" s="52" t="e">
        <f t="shared" si="2"/>
        <v>#DIV/0!</v>
      </c>
      <c r="Q31" s="53" t="e">
        <f t="shared" si="3"/>
        <v>#DIV/0!</v>
      </c>
      <c r="S31" s="178"/>
      <c r="T31" s="180"/>
      <c r="U31" s="107"/>
      <c r="V31" s="49"/>
    </row>
    <row r="32" spans="1:22" ht="12.75">
      <c r="A32" s="125"/>
      <c r="B32" s="54">
        <v>11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47"/>
      <c r="N32" s="98" t="e">
        <f t="shared" si="0"/>
        <v>#DIV/0!</v>
      </c>
      <c r="O32" s="52" t="e">
        <f t="shared" si="1"/>
        <v>#DIV/0!</v>
      </c>
      <c r="P32" s="52" t="e">
        <f t="shared" si="2"/>
        <v>#DIV/0!</v>
      </c>
      <c r="Q32" s="53" t="e">
        <f t="shared" si="3"/>
        <v>#DIV/0!</v>
      </c>
      <c r="S32" s="57"/>
      <c r="T32" s="58"/>
      <c r="U32" s="107"/>
      <c r="V32" s="49"/>
    </row>
    <row r="33" spans="1:22" ht="13.5" thickBot="1">
      <c r="A33" s="126"/>
      <c r="B33" s="55">
        <v>12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47"/>
      <c r="N33" s="59" t="e">
        <f t="shared" si="0"/>
        <v>#DIV/0!</v>
      </c>
      <c r="O33" s="52" t="e">
        <f t="shared" si="1"/>
        <v>#DIV/0!</v>
      </c>
      <c r="P33" s="52" t="e">
        <f t="shared" si="2"/>
        <v>#DIV/0!</v>
      </c>
      <c r="Q33" s="53" t="e">
        <f t="shared" si="3"/>
        <v>#DIV/0!</v>
      </c>
      <c r="S33" s="181" t="s">
        <v>47</v>
      </c>
      <c r="T33" s="183">
        <f>C5</f>
        <v>0</v>
      </c>
      <c r="U33" s="107"/>
      <c r="V33" s="49"/>
    </row>
    <row r="34" spans="1:22" ht="13.5" thickBot="1">
      <c r="A34" s="124"/>
      <c r="B34" s="50">
        <v>13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47"/>
      <c r="N34" s="60" t="e">
        <f t="shared" si="0"/>
        <v>#DIV/0!</v>
      </c>
      <c r="O34" s="52" t="e">
        <f t="shared" si="1"/>
        <v>#DIV/0!</v>
      </c>
      <c r="P34" s="52" t="e">
        <f t="shared" si="2"/>
        <v>#DIV/0!</v>
      </c>
      <c r="Q34" s="53" t="e">
        <f t="shared" si="3"/>
        <v>#DIV/0!</v>
      </c>
      <c r="S34" s="182"/>
      <c r="T34" s="184"/>
      <c r="U34" s="107"/>
      <c r="V34" s="49"/>
    </row>
    <row r="35" spans="1:22" ht="12.75" customHeight="1">
      <c r="A35" s="123"/>
      <c r="B35" s="54">
        <v>14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47"/>
      <c r="N35" s="51" t="e">
        <f t="shared" si="0"/>
        <v>#DIV/0!</v>
      </c>
      <c r="O35" s="52" t="e">
        <f t="shared" si="1"/>
        <v>#DIV/0!</v>
      </c>
      <c r="P35" s="52" t="e">
        <f t="shared" si="2"/>
        <v>#DIV/0!</v>
      </c>
      <c r="Q35" s="53" t="e">
        <f t="shared" si="3"/>
        <v>#DIV/0!</v>
      </c>
      <c r="S35" s="185" t="s">
        <v>76</v>
      </c>
      <c r="T35" s="186"/>
      <c r="U35" s="20"/>
      <c r="V35" s="87"/>
    </row>
    <row r="36" spans="1:22" ht="12.75" customHeight="1">
      <c r="A36" s="125"/>
      <c r="B36" s="54">
        <v>15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47"/>
      <c r="N36" s="98" t="e">
        <f t="shared" si="0"/>
        <v>#DIV/0!</v>
      </c>
      <c r="O36" s="52" t="e">
        <f t="shared" si="1"/>
        <v>#DIV/0!</v>
      </c>
      <c r="P36" s="52" t="e">
        <f t="shared" si="2"/>
        <v>#DIV/0!</v>
      </c>
      <c r="Q36" s="53" t="e">
        <f t="shared" si="3"/>
        <v>#DIV/0!</v>
      </c>
      <c r="S36" s="187"/>
      <c r="T36" s="188"/>
      <c r="U36" s="20"/>
      <c r="V36" s="87"/>
    </row>
    <row r="37" spans="1:22" ht="13.5" thickBot="1">
      <c r="A37" s="126"/>
      <c r="B37" s="55">
        <v>16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47"/>
      <c r="N37" s="59" t="e">
        <f t="shared" si="0"/>
        <v>#DIV/0!</v>
      </c>
      <c r="O37" s="52" t="e">
        <f t="shared" si="1"/>
        <v>#DIV/0!</v>
      </c>
      <c r="P37" s="52" t="e">
        <f t="shared" si="2"/>
        <v>#DIV/0!</v>
      </c>
      <c r="Q37" s="53" t="e">
        <f t="shared" si="3"/>
        <v>#DIV/0!</v>
      </c>
      <c r="S37" s="189"/>
      <c r="T37" s="188"/>
      <c r="U37" s="20"/>
      <c r="V37" s="87"/>
    </row>
    <row r="38" spans="1:22" ht="15.75" customHeight="1">
      <c r="A38" s="124"/>
      <c r="B38" s="50">
        <v>17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47"/>
      <c r="N38" s="60" t="e">
        <f t="shared" si="0"/>
        <v>#DIV/0!</v>
      </c>
      <c r="O38" s="52" t="e">
        <f t="shared" si="1"/>
        <v>#DIV/0!</v>
      </c>
      <c r="P38" s="52" t="e">
        <f t="shared" si="2"/>
        <v>#DIV/0!</v>
      </c>
      <c r="Q38" s="53" t="e">
        <f t="shared" si="3"/>
        <v>#DIV/0!</v>
      </c>
      <c r="S38" s="61" t="s">
        <v>49</v>
      </c>
      <c r="T38" s="116">
        <f>E12</f>
        <v>0</v>
      </c>
      <c r="U38" s="20"/>
      <c r="V38" s="87"/>
    </row>
    <row r="39" spans="1:22" ht="15.75" customHeight="1">
      <c r="A39" s="123"/>
      <c r="B39" s="54">
        <v>18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47"/>
      <c r="N39" s="51" t="e">
        <f t="shared" si="0"/>
        <v>#DIV/0!</v>
      </c>
      <c r="O39" s="52" t="e">
        <f t="shared" si="1"/>
        <v>#DIV/0!</v>
      </c>
      <c r="P39" s="52" t="e">
        <f t="shared" si="2"/>
        <v>#DIV/0!</v>
      </c>
      <c r="Q39" s="53" t="e">
        <f t="shared" si="3"/>
        <v>#DIV/0!</v>
      </c>
      <c r="S39" s="62" t="s">
        <v>50</v>
      </c>
      <c r="T39" s="87"/>
      <c r="U39" s="20"/>
      <c r="V39" s="87"/>
    </row>
    <row r="40" spans="1:22" ht="15.75" customHeight="1" thickBot="1">
      <c r="A40" s="125"/>
      <c r="B40" s="54">
        <v>19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47"/>
      <c r="N40" s="98" t="e">
        <f t="shared" si="0"/>
        <v>#DIV/0!</v>
      </c>
      <c r="O40" s="52" t="e">
        <f t="shared" si="1"/>
        <v>#DIV/0!</v>
      </c>
      <c r="P40" s="52" t="e">
        <f t="shared" si="2"/>
        <v>#DIV/0!</v>
      </c>
      <c r="Q40" s="53" t="e">
        <f t="shared" si="3"/>
        <v>#DIV/0!</v>
      </c>
      <c r="S40" s="34" t="s">
        <v>51</v>
      </c>
      <c r="T40" s="117">
        <f>H6</f>
        <v>0</v>
      </c>
      <c r="U40" s="115"/>
      <c r="V40" s="114"/>
    </row>
    <row r="41" spans="1:22" ht="15.75" customHeight="1" thickBot="1">
      <c r="A41" s="126"/>
      <c r="B41" s="55">
        <v>20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7"/>
      <c r="N41" s="59" t="e">
        <f t="shared" si="0"/>
        <v>#DIV/0!</v>
      </c>
      <c r="O41" s="52" t="e">
        <f t="shared" si="1"/>
        <v>#DIV/0!</v>
      </c>
      <c r="P41" s="52" t="e">
        <f t="shared" si="2"/>
        <v>#DIV/0!</v>
      </c>
      <c r="Q41" s="53" t="e">
        <f t="shared" si="3"/>
        <v>#DIV/0!</v>
      </c>
      <c r="S41" s="34" t="s">
        <v>52</v>
      </c>
      <c r="T41" s="117">
        <f>H12</f>
        <v>0</v>
      </c>
      <c r="U41" s="190" t="s">
        <v>48</v>
      </c>
      <c r="V41" s="191"/>
    </row>
    <row r="42" spans="1:22" ht="15.75" customHeight="1">
      <c r="A42" s="124"/>
      <c r="B42" s="50">
        <v>21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47"/>
      <c r="N42" s="60" t="e">
        <f t="shared" si="0"/>
        <v>#DIV/0!</v>
      </c>
      <c r="O42" s="52" t="e">
        <f t="shared" si="1"/>
        <v>#DIV/0!</v>
      </c>
      <c r="P42" s="52" t="e">
        <f t="shared" si="2"/>
        <v>#DIV/0!</v>
      </c>
      <c r="Q42" s="53" t="e">
        <f t="shared" si="3"/>
        <v>#DIV/0!</v>
      </c>
      <c r="S42" s="110"/>
      <c r="T42" s="87"/>
      <c r="U42" s="192"/>
      <c r="V42" s="193"/>
    </row>
    <row r="43" spans="1:22" ht="15.75" customHeight="1">
      <c r="A43" s="123"/>
      <c r="B43" s="54">
        <v>22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47"/>
      <c r="N43" s="51" t="e">
        <f t="shared" si="0"/>
        <v>#DIV/0!</v>
      </c>
      <c r="O43" s="52" t="e">
        <f t="shared" si="1"/>
        <v>#DIV/0!</v>
      </c>
      <c r="P43" s="52" t="e">
        <f t="shared" si="2"/>
        <v>#DIV/0!</v>
      </c>
      <c r="Q43" s="53" t="e">
        <f t="shared" si="3"/>
        <v>#DIV/0!</v>
      </c>
      <c r="S43" s="63" t="s">
        <v>53</v>
      </c>
      <c r="T43" s="13"/>
      <c r="U43" s="20"/>
      <c r="V43" s="87"/>
    </row>
    <row r="44" spans="1:22" ht="15.75" customHeight="1">
      <c r="A44" s="125"/>
      <c r="B44" s="54">
        <v>23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47"/>
      <c r="N44" s="98" t="e">
        <f t="shared" si="0"/>
        <v>#DIV/0!</v>
      </c>
      <c r="O44" s="52" t="e">
        <f t="shared" si="1"/>
        <v>#DIV/0!</v>
      </c>
      <c r="P44" s="52" t="e">
        <f t="shared" si="2"/>
        <v>#DIV/0!</v>
      </c>
      <c r="Q44" s="53" t="e">
        <f t="shared" si="3"/>
        <v>#DIV/0!</v>
      </c>
      <c r="S44" s="34" t="s">
        <v>26</v>
      </c>
      <c r="T44" s="43">
        <f>E63</f>
        <v>0</v>
      </c>
      <c r="U44" s="97" t="s">
        <v>26</v>
      </c>
      <c r="V44" s="111"/>
    </row>
    <row r="45" spans="1:22" ht="15.75" customHeight="1" thickBot="1">
      <c r="A45" s="126"/>
      <c r="B45" s="55">
        <v>24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47"/>
      <c r="N45" s="59" t="e">
        <f t="shared" si="0"/>
        <v>#DIV/0!</v>
      </c>
      <c r="O45" s="52" t="e">
        <f t="shared" si="1"/>
        <v>#DIV/0!</v>
      </c>
      <c r="P45" s="52" t="e">
        <f t="shared" si="2"/>
        <v>#DIV/0!</v>
      </c>
      <c r="Q45" s="53" t="e">
        <f t="shared" si="3"/>
        <v>#DIV/0!</v>
      </c>
      <c r="S45" s="34" t="s">
        <v>69</v>
      </c>
      <c r="T45" s="43">
        <f>F63</f>
        <v>0</v>
      </c>
      <c r="U45" s="97" t="s">
        <v>69</v>
      </c>
      <c r="V45" s="111"/>
    </row>
    <row r="46" spans="1:22" ht="15.75" customHeight="1" thickBot="1">
      <c r="A46" s="275" t="s">
        <v>71</v>
      </c>
      <c r="B46" s="275"/>
      <c r="C46" s="275"/>
      <c r="D46" s="275"/>
      <c r="E46" s="275"/>
      <c r="F46" s="275"/>
      <c r="G46" s="42"/>
      <c r="H46" s="42"/>
      <c r="I46" s="42"/>
      <c r="J46" s="42"/>
      <c r="K46" s="42"/>
      <c r="L46" s="42"/>
      <c r="M46" s="64"/>
      <c r="N46" s="65"/>
      <c r="O46" s="20"/>
      <c r="P46" s="66"/>
      <c r="Q46" s="67"/>
      <c r="S46" s="34" t="s">
        <v>27</v>
      </c>
      <c r="T46" s="43">
        <f>D63</f>
        <v>0</v>
      </c>
      <c r="U46" s="97" t="s">
        <v>27</v>
      </c>
      <c r="V46" s="112"/>
    </row>
    <row r="47" spans="1:22" ht="15.75" customHeight="1">
      <c r="A47" s="276"/>
      <c r="B47" s="276"/>
      <c r="C47" s="276"/>
      <c r="D47" s="276"/>
      <c r="E47" s="276"/>
      <c r="F47" s="276"/>
      <c r="H47" s="68"/>
      <c r="S47" s="34" t="s">
        <v>29</v>
      </c>
      <c r="T47" s="43">
        <f>G63</f>
        <v>0</v>
      </c>
      <c r="U47" s="97" t="s">
        <v>29</v>
      </c>
      <c r="V47" s="113"/>
    </row>
    <row r="48" spans="3:22" ht="15.75" customHeight="1" thickBot="1">
      <c r="C48" s="68"/>
      <c r="H48" s="68"/>
      <c r="S48" s="88"/>
      <c r="T48" s="91"/>
      <c r="U48" s="115"/>
      <c r="V48" s="114"/>
    </row>
    <row r="49" spans="1:22" ht="12.75">
      <c r="A49" s="7"/>
      <c r="B49" s="8"/>
      <c r="C49" s="69"/>
      <c r="D49" s="8"/>
      <c r="E49" s="8"/>
      <c r="F49" s="8"/>
      <c r="G49" s="8"/>
      <c r="H49" s="158" t="s">
        <v>70</v>
      </c>
      <c r="I49" s="159"/>
      <c r="J49" s="159"/>
      <c r="K49" s="159"/>
      <c r="L49" s="159"/>
      <c r="S49" s="164" t="s">
        <v>56</v>
      </c>
      <c r="T49" s="165"/>
      <c r="U49" s="166"/>
      <c r="V49" s="169" t="s">
        <v>17</v>
      </c>
    </row>
    <row r="50" spans="1:22" ht="12.75">
      <c r="A50" s="12"/>
      <c r="B50" s="101" t="s">
        <v>57</v>
      </c>
      <c r="C50" s="101" t="s">
        <v>54</v>
      </c>
      <c r="D50" s="101" t="s">
        <v>68</v>
      </c>
      <c r="E50" s="6" t="s">
        <v>55</v>
      </c>
      <c r="F50" s="6"/>
      <c r="G50" s="6"/>
      <c r="H50" s="160"/>
      <c r="I50" s="161"/>
      <c r="J50" s="161"/>
      <c r="K50" s="161"/>
      <c r="L50" s="161"/>
      <c r="S50" s="167"/>
      <c r="T50" s="168"/>
      <c r="U50" s="166"/>
      <c r="V50" s="170"/>
    </row>
    <row r="51" spans="1:22" ht="12.75">
      <c r="A51" s="99"/>
      <c r="B51" s="70" t="e">
        <f>N22</f>
        <v>#DIV/0!</v>
      </c>
      <c r="C51" s="70" t="e">
        <f>N23</f>
        <v>#DIV/0!</v>
      </c>
      <c r="D51" s="70" t="e">
        <f>N24</f>
        <v>#DIV/0!</v>
      </c>
      <c r="E51" s="70" t="e">
        <f>N25</f>
        <v>#DIV/0!</v>
      </c>
      <c r="F51" s="6"/>
      <c r="G51" s="6"/>
      <c r="H51" s="160"/>
      <c r="I51" s="161"/>
      <c r="J51" s="161"/>
      <c r="K51" s="161"/>
      <c r="L51" s="161"/>
      <c r="S51" s="171" t="str">
        <f>H49</f>
        <v>Determination of Retroreflectivity of Pavement markings, TP907. Random site "uncertainty" of measurement for retroreflectivity. </v>
      </c>
      <c r="T51" s="172"/>
      <c r="U51" s="173"/>
      <c r="V51" s="71">
        <f>C10</f>
        <v>0</v>
      </c>
    </row>
    <row r="52" spans="1:22" ht="12.75">
      <c r="A52" s="99"/>
      <c r="B52" s="70" t="e">
        <f>N26</f>
        <v>#DIV/0!</v>
      </c>
      <c r="C52" s="70" t="e">
        <f>N27</f>
        <v>#DIV/0!</v>
      </c>
      <c r="D52" s="70" t="e">
        <f>N28</f>
        <v>#DIV/0!</v>
      </c>
      <c r="E52" s="70" t="e">
        <f>N29</f>
        <v>#DIV/0!</v>
      </c>
      <c r="F52" s="6"/>
      <c r="G52" s="6"/>
      <c r="H52" s="160"/>
      <c r="I52" s="161"/>
      <c r="J52" s="161"/>
      <c r="K52" s="161"/>
      <c r="L52" s="161"/>
      <c r="S52" s="171"/>
      <c r="T52" s="172"/>
      <c r="U52" s="173"/>
      <c r="V52" s="169" t="s">
        <v>58</v>
      </c>
    </row>
    <row r="53" spans="1:22" ht="12.75">
      <c r="A53" s="99"/>
      <c r="B53" s="70" t="e">
        <f>N30</f>
        <v>#DIV/0!</v>
      </c>
      <c r="C53" s="70" t="e">
        <f>N31</f>
        <v>#DIV/0!</v>
      </c>
      <c r="D53" s="70" t="e">
        <f>N32</f>
        <v>#DIV/0!</v>
      </c>
      <c r="E53" s="70" t="e">
        <f>N33</f>
        <v>#DIV/0!</v>
      </c>
      <c r="F53" s="28"/>
      <c r="G53" s="6"/>
      <c r="H53" s="160"/>
      <c r="I53" s="161"/>
      <c r="J53" s="161"/>
      <c r="K53" s="161"/>
      <c r="L53" s="161"/>
      <c r="S53" s="171"/>
      <c r="T53" s="172"/>
      <c r="U53" s="173"/>
      <c r="V53" s="170"/>
    </row>
    <row r="54" spans="1:22" ht="12.75">
      <c r="A54" s="99"/>
      <c r="B54" s="70" t="e">
        <f>N34</f>
        <v>#DIV/0!</v>
      </c>
      <c r="C54" s="70" t="e">
        <f>N35</f>
        <v>#DIV/0!</v>
      </c>
      <c r="D54" s="70" t="e">
        <f>N36</f>
        <v>#DIV/0!</v>
      </c>
      <c r="E54" s="70" t="e">
        <f>N37</f>
        <v>#DIV/0!</v>
      </c>
      <c r="F54" s="28"/>
      <c r="G54" s="6"/>
      <c r="H54" s="160"/>
      <c r="I54" s="161"/>
      <c r="J54" s="161"/>
      <c r="K54" s="161"/>
      <c r="L54" s="161"/>
      <c r="M54" s="73"/>
      <c r="O54" s="74"/>
      <c r="P54" s="20"/>
      <c r="Q54" s="67"/>
      <c r="S54" s="171"/>
      <c r="T54" s="172"/>
      <c r="U54" s="173"/>
      <c r="V54" s="71">
        <f>C11</f>
        <v>0</v>
      </c>
    </row>
    <row r="55" spans="1:22" ht="12.75">
      <c r="A55" s="99"/>
      <c r="B55" s="70" t="e">
        <f>N38</f>
        <v>#DIV/0!</v>
      </c>
      <c r="C55" s="70" t="e">
        <f>N39</f>
        <v>#DIV/0!</v>
      </c>
      <c r="D55" s="70" t="e">
        <f>N40</f>
        <v>#DIV/0!</v>
      </c>
      <c r="E55" s="70" t="e">
        <f>N41</f>
        <v>#DIV/0!</v>
      </c>
      <c r="F55" s="28"/>
      <c r="G55" s="6"/>
      <c r="H55" s="160"/>
      <c r="I55" s="161"/>
      <c r="J55" s="161"/>
      <c r="K55" s="161"/>
      <c r="L55" s="161"/>
      <c r="M55" s="42"/>
      <c r="O55" s="67"/>
      <c r="P55" s="67"/>
      <c r="Q55" s="67"/>
      <c r="S55" s="171"/>
      <c r="T55" s="172"/>
      <c r="U55" s="173"/>
      <c r="V55" s="72" t="s">
        <v>18</v>
      </c>
    </row>
    <row r="56" spans="1:22" ht="13.5" thickBot="1">
      <c r="A56" s="99"/>
      <c r="B56" s="70" t="e">
        <f>N42</f>
        <v>#DIV/0!</v>
      </c>
      <c r="C56" s="70" t="e">
        <f>N43</f>
        <v>#DIV/0!</v>
      </c>
      <c r="D56" s="70" t="e">
        <f>N44</f>
        <v>#DIV/0!</v>
      </c>
      <c r="E56" s="70" t="e">
        <f>N45</f>
        <v>#DIV/0!</v>
      </c>
      <c r="F56" s="148" t="s">
        <v>59</v>
      </c>
      <c r="G56" s="148"/>
      <c r="H56" s="162"/>
      <c r="I56" s="163"/>
      <c r="J56" s="163"/>
      <c r="K56" s="163"/>
      <c r="L56" s="163"/>
      <c r="M56" s="73"/>
      <c r="O56" s="20"/>
      <c r="P56" s="20"/>
      <c r="Q56" s="67"/>
      <c r="S56" s="171"/>
      <c r="T56" s="172"/>
      <c r="U56" s="173"/>
      <c r="V56" s="75">
        <f>H10</f>
        <v>0</v>
      </c>
    </row>
    <row r="57" spans="1:22" ht="13.5" thickBot="1">
      <c r="A57" s="100" t="s">
        <v>60</v>
      </c>
      <c r="B57" s="76" t="e">
        <f>AVERAGE(B51:B56)*$I$61+AVERAGE(B51:B56)</f>
        <v>#DIV/0!</v>
      </c>
      <c r="C57" s="76" t="e">
        <f>AVERAGE(C51:C56)*$I$61+AVERAGE(C51:C56)</f>
        <v>#DIV/0!</v>
      </c>
      <c r="D57" s="76" t="e">
        <f>AVERAGE(D51:D56)*$I$61+AVERAGE(D51:D56)</f>
        <v>#DIV/0!</v>
      </c>
      <c r="E57" s="76" t="e">
        <f>AVERAGE(E51:E56)*$I$61+AVERAGE(E51:E56)</f>
        <v>#DIV/0!</v>
      </c>
      <c r="F57" s="149">
        <f>E12</f>
        <v>0</v>
      </c>
      <c r="G57" s="150"/>
      <c r="H57" s="153" t="s">
        <v>61</v>
      </c>
      <c r="I57" s="154"/>
      <c r="J57" s="154"/>
      <c r="K57" s="154"/>
      <c r="L57" s="154"/>
      <c r="M57" s="42"/>
      <c r="O57" s="20"/>
      <c r="P57" s="20"/>
      <c r="Q57" s="67"/>
      <c r="S57" s="171"/>
      <c r="T57" s="172"/>
      <c r="U57" s="173"/>
      <c r="V57" s="77"/>
    </row>
    <row r="58" spans="1:22" ht="13.5" thickBot="1">
      <c r="A58" s="100" t="s">
        <v>62</v>
      </c>
      <c r="B58" s="70" t="e">
        <f>STDEV(B51:B56)</f>
        <v>#DIV/0!</v>
      </c>
      <c r="C58" s="70" t="e">
        <f>STDEV(C51:C56)</f>
        <v>#DIV/0!</v>
      </c>
      <c r="D58" s="70" t="e">
        <f>STDEV(D51:D56)</f>
        <v>#DIV/0!</v>
      </c>
      <c r="E58" s="70" t="e">
        <f>STDEV(E51:E56)</f>
        <v>#DIV/0!</v>
      </c>
      <c r="F58" s="151"/>
      <c r="G58" s="152"/>
      <c r="H58" s="78"/>
      <c r="I58" s="8"/>
      <c r="J58" s="8"/>
      <c r="K58" s="8"/>
      <c r="L58" s="8"/>
      <c r="M58" s="73"/>
      <c r="N58" s="20"/>
      <c r="O58" s="20"/>
      <c r="P58" s="20"/>
      <c r="Q58" s="67"/>
      <c r="S58" s="174"/>
      <c r="T58" s="175"/>
      <c r="U58" s="176"/>
      <c r="V58" s="79"/>
    </row>
    <row r="59" spans="1:12" ht="24" thickBot="1">
      <c r="A59" s="100" t="s">
        <v>63</v>
      </c>
      <c r="B59" s="80" t="e">
        <f>B58/B57*100</f>
        <v>#DIV/0!</v>
      </c>
      <c r="C59" s="80" t="e">
        <f>C58/C57*100</f>
        <v>#DIV/0!</v>
      </c>
      <c r="D59" s="80" t="e">
        <f>D58/D57*100</f>
        <v>#DIV/0!</v>
      </c>
      <c r="E59" s="81" t="e">
        <f>E58/E57*100</f>
        <v>#DIV/0!</v>
      </c>
      <c r="F59" s="151"/>
      <c r="G59" s="152"/>
      <c r="H59" s="82"/>
      <c r="I59" s="155" t="s">
        <v>64</v>
      </c>
      <c r="J59" s="156"/>
      <c r="K59" s="157"/>
      <c r="L59" s="6"/>
    </row>
    <row r="60" spans="1:12" ht="13.5" thickBot="1">
      <c r="A60" s="99"/>
      <c r="B60" s="83" t="e">
        <f>IF(AND(B57&gt;$E12,B59&lt;15),"Yes","No")</f>
        <v>#DIV/0!</v>
      </c>
      <c r="C60" s="83" t="e">
        <f>IF(AND(C57&gt;$E12,C59&lt;15),"Yes","No")</f>
        <v>#DIV/0!</v>
      </c>
      <c r="D60" s="83" t="e">
        <f>IF(AND(D57&gt;$E12,D59&lt;15),"Yes","No")</f>
        <v>#DIV/0!</v>
      </c>
      <c r="E60" s="83" t="e">
        <f>IF(AND(E57&gt;$E12,E59&lt;15),"Yes","No")</f>
        <v>#DIV/0!</v>
      </c>
      <c r="F60" s="140" t="s">
        <v>65</v>
      </c>
      <c r="G60" s="141"/>
      <c r="H60" s="82"/>
      <c r="I60" s="84" t="s">
        <v>57</v>
      </c>
      <c r="J60" s="85" t="s">
        <v>54</v>
      </c>
      <c r="K60" s="86" t="s">
        <v>55</v>
      </c>
      <c r="L60" s="6"/>
    </row>
    <row r="61" spans="1:12" ht="13.5" thickBot="1">
      <c r="A61" s="12"/>
      <c r="B61" s="31"/>
      <c r="C61" s="31"/>
      <c r="D61" s="6"/>
      <c r="E61" s="6"/>
      <c r="F61" s="6"/>
      <c r="G61" s="13"/>
      <c r="H61" s="38"/>
      <c r="I61" s="135"/>
      <c r="J61" s="136"/>
      <c r="K61" s="137"/>
      <c r="L61" s="6"/>
    </row>
    <row r="62" spans="1:12" ht="12.75">
      <c r="A62" s="142" t="s">
        <v>66</v>
      </c>
      <c r="B62" s="143"/>
      <c r="C62" s="143"/>
      <c r="D62" s="69"/>
      <c r="E62" s="69" t="s">
        <v>54</v>
      </c>
      <c r="F62" s="102" t="s">
        <v>68</v>
      </c>
      <c r="G62" s="9"/>
      <c r="H62" s="82"/>
      <c r="I62" s="6"/>
      <c r="J62" s="6"/>
      <c r="K62" s="6"/>
      <c r="L62" s="6"/>
    </row>
    <row r="63" spans="1:12" ht="12.75">
      <c r="A63" s="144"/>
      <c r="B63" s="145"/>
      <c r="C63" s="145"/>
      <c r="D63" s="121"/>
      <c r="E63" s="123"/>
      <c r="F63" s="122"/>
      <c r="G63" s="134"/>
      <c r="H63" s="82"/>
      <c r="I63" s="6"/>
      <c r="J63" s="6"/>
      <c r="K63" s="6"/>
      <c r="L63" s="6"/>
    </row>
    <row r="64" spans="1:12" ht="12.75">
      <c r="A64" s="12"/>
      <c r="B64" s="31"/>
      <c r="C64" s="31"/>
      <c r="D64" s="146" t="s">
        <v>75</v>
      </c>
      <c r="E64" s="146"/>
      <c r="F64" s="146"/>
      <c r="G64" s="13"/>
      <c r="H64" s="82"/>
      <c r="I64" s="6"/>
      <c r="J64" s="6"/>
      <c r="K64" s="6"/>
      <c r="L64" s="6"/>
    </row>
    <row r="65" spans="1:12" ht="22.5" customHeight="1">
      <c r="A65" s="12"/>
      <c r="B65" s="31"/>
      <c r="C65" s="31"/>
      <c r="D65" s="146"/>
      <c r="E65" s="146"/>
      <c r="F65" s="146"/>
      <c r="G65" s="13"/>
      <c r="H65" s="82"/>
      <c r="I65" s="6"/>
      <c r="J65" s="6"/>
      <c r="K65" s="6"/>
      <c r="L65" s="6"/>
    </row>
    <row r="66" spans="1:12" ht="13.5" thickBot="1">
      <c r="A66" s="88"/>
      <c r="B66" s="89"/>
      <c r="C66" s="90"/>
      <c r="D66" s="147"/>
      <c r="E66" s="147"/>
      <c r="F66" s="147"/>
      <c r="G66" s="91"/>
      <c r="H66" s="92"/>
      <c r="I66" s="89"/>
      <c r="J66" s="89"/>
      <c r="K66" s="89"/>
      <c r="L66" s="89"/>
    </row>
    <row r="67" spans="3:8" ht="12.75">
      <c r="C67" s="68"/>
      <c r="H67" s="68"/>
    </row>
    <row r="68" spans="3:8" ht="12.75">
      <c r="C68" s="68"/>
      <c r="H68" s="68"/>
    </row>
    <row r="69" spans="3:8" ht="12.75">
      <c r="C69" s="68"/>
      <c r="H69" s="68"/>
    </row>
    <row r="70" spans="3:8" ht="12.75">
      <c r="C70" s="68"/>
      <c r="H70" s="68"/>
    </row>
    <row r="71" spans="3:8" ht="12.75">
      <c r="C71" s="68"/>
      <c r="H71" s="68"/>
    </row>
    <row r="72" spans="3:8" ht="12.75">
      <c r="C72" s="68"/>
      <c r="H72" s="68"/>
    </row>
    <row r="73" spans="3:8" ht="12.75">
      <c r="C73" s="68"/>
      <c r="H73" s="68"/>
    </row>
    <row r="74" spans="3:8" ht="12.75">
      <c r="C74" s="68"/>
      <c r="H74" s="68"/>
    </row>
    <row r="75" spans="3:8" ht="12.75">
      <c r="C75" s="68"/>
      <c r="H75" s="68"/>
    </row>
    <row r="76" spans="3:8" ht="12.75">
      <c r="C76" s="68"/>
      <c r="H76" s="68"/>
    </row>
    <row r="77" spans="3:8" ht="12.75">
      <c r="C77" s="68"/>
      <c r="H77" s="68"/>
    </row>
    <row r="78" spans="3:8" ht="12.75">
      <c r="C78" s="68"/>
      <c r="H78" s="68"/>
    </row>
    <row r="79" spans="3:8" ht="12.75">
      <c r="C79" s="68"/>
      <c r="H79" s="68"/>
    </row>
    <row r="80" spans="3:8" ht="12.75">
      <c r="C80" s="68"/>
      <c r="H80" s="68"/>
    </row>
    <row r="81" spans="3:8" ht="12.75">
      <c r="C81" s="68"/>
      <c r="H81" s="68"/>
    </row>
    <row r="82" spans="3:8" ht="12.75">
      <c r="C82" s="68"/>
      <c r="H82" s="68"/>
    </row>
    <row r="83" spans="3:8" ht="12.75">
      <c r="C83" s="68"/>
      <c r="H83" s="68"/>
    </row>
    <row r="84" spans="3:8" ht="12.75">
      <c r="C84" s="68"/>
      <c r="H84" s="68"/>
    </row>
    <row r="85" spans="3:8" ht="12.75">
      <c r="C85" s="68"/>
      <c r="H85" s="68"/>
    </row>
    <row r="86" spans="3:8" ht="12.75">
      <c r="C86" s="68"/>
      <c r="H86" s="68"/>
    </row>
    <row r="87" spans="3:8" ht="12.75">
      <c r="C87" s="68"/>
      <c r="H87" s="68"/>
    </row>
    <row r="88" spans="3:8" ht="12.75">
      <c r="C88" s="68"/>
      <c r="H88" s="68"/>
    </row>
    <row r="89" spans="3:8" ht="12.75">
      <c r="C89" s="68"/>
      <c r="H89" s="68"/>
    </row>
    <row r="90" spans="3:8" ht="12.75">
      <c r="C90" s="68"/>
      <c r="H90" s="68"/>
    </row>
  </sheetData>
  <sheetProtection password="D94D" sheet="1"/>
  <mergeCells count="85">
    <mergeCell ref="A46:F47"/>
    <mergeCell ref="T2:U4"/>
    <mergeCell ref="A1:E1"/>
    <mergeCell ref="F1:G1"/>
    <mergeCell ref="H1:I1"/>
    <mergeCell ref="C2:E2"/>
    <mergeCell ref="F2:G2"/>
    <mergeCell ref="H2:I2"/>
    <mergeCell ref="C3:E3"/>
    <mergeCell ref="F3:G3"/>
    <mergeCell ref="H3:I3"/>
    <mergeCell ref="C4:E4"/>
    <mergeCell ref="F4:G4"/>
    <mergeCell ref="H4:I4"/>
    <mergeCell ref="C5:E5"/>
    <mergeCell ref="F5:G5"/>
    <mergeCell ref="H5:I5"/>
    <mergeCell ref="S5:V5"/>
    <mergeCell ref="C6:E6"/>
    <mergeCell ref="F6:G8"/>
    <mergeCell ref="H6:I8"/>
    <mergeCell ref="S6:V6"/>
    <mergeCell ref="C7:E7"/>
    <mergeCell ref="S7:V7"/>
    <mergeCell ref="C8:E8"/>
    <mergeCell ref="J8:J9"/>
    <mergeCell ref="S8:T9"/>
    <mergeCell ref="U8:V9"/>
    <mergeCell ref="C9:E9"/>
    <mergeCell ref="F9:G9"/>
    <mergeCell ref="H9:I9"/>
    <mergeCell ref="A10:B10"/>
    <mergeCell ref="C10:E10"/>
    <mergeCell ref="F10:G10"/>
    <mergeCell ref="H10:I10"/>
    <mergeCell ref="S10:S11"/>
    <mergeCell ref="T10:T11"/>
    <mergeCell ref="A11:B11"/>
    <mergeCell ref="C11:E11"/>
    <mergeCell ref="F11:G11"/>
    <mergeCell ref="H11:I11"/>
    <mergeCell ref="U17:V18"/>
    <mergeCell ref="S16:S17"/>
    <mergeCell ref="T16:T17"/>
    <mergeCell ref="A12:B13"/>
    <mergeCell ref="C12:D13"/>
    <mergeCell ref="E12:E13"/>
    <mergeCell ref="F12:G13"/>
    <mergeCell ref="H12:I13"/>
    <mergeCell ref="J12:J13"/>
    <mergeCell ref="S18:S19"/>
    <mergeCell ref="T18:T19"/>
    <mergeCell ref="C20:L20"/>
    <mergeCell ref="S20:S21"/>
    <mergeCell ref="T20:T21"/>
    <mergeCell ref="S12:S13"/>
    <mergeCell ref="T12:T13"/>
    <mergeCell ref="C14:I16"/>
    <mergeCell ref="S14:S15"/>
    <mergeCell ref="T14:T15"/>
    <mergeCell ref="U41:V42"/>
    <mergeCell ref="S22:S23"/>
    <mergeCell ref="T22:T23"/>
    <mergeCell ref="S25:S26"/>
    <mergeCell ref="T25:T26"/>
    <mergeCell ref="S27:S29"/>
    <mergeCell ref="T27:T29"/>
    <mergeCell ref="H49:L56"/>
    <mergeCell ref="S49:U50"/>
    <mergeCell ref="V49:V50"/>
    <mergeCell ref="S51:U58"/>
    <mergeCell ref="V52:V53"/>
    <mergeCell ref="S30:S31"/>
    <mergeCell ref="T30:T31"/>
    <mergeCell ref="S33:S34"/>
    <mergeCell ref="T33:T34"/>
    <mergeCell ref="S35:T37"/>
    <mergeCell ref="K5:Q6"/>
    <mergeCell ref="F60:G60"/>
    <mergeCell ref="A62:C63"/>
    <mergeCell ref="D64:F66"/>
    <mergeCell ref="F56:G56"/>
    <mergeCell ref="F57:G59"/>
    <mergeCell ref="H57:L57"/>
    <mergeCell ref="I59:K59"/>
  </mergeCells>
  <printOptions/>
  <pageMargins left="0.7480314960629921" right="0.7480314960629921" top="0.5905511811023623" bottom="0.984251968503937" header="0.35833333333333334" footer="0.5118110236220472"/>
  <pageSetup horizontalDpi="600" verticalDpi="600" orientation="landscape" paperSize="8" scale="80" r:id="rId2"/>
  <headerFooter alignWithMargins="0">
    <oddHeader>&amp;C&amp;16Guide only</oddHeader>
    <oddFooter>&amp;LPRINTED COPIES ARE UNCONTROLLED DOCUMENTS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DTEI</dc:creator>
  <cp:keywords/>
  <dc:description/>
  <cp:lastModifiedBy>DTEI</cp:lastModifiedBy>
  <cp:lastPrinted>2015-11-05T03:29:59Z</cp:lastPrinted>
  <dcterms:created xsi:type="dcterms:W3CDTF">2014-10-27T01:00:01Z</dcterms:created>
  <dcterms:modified xsi:type="dcterms:W3CDTF">2015-11-05T04:15:44Z</dcterms:modified>
  <cp:category/>
  <cp:version/>
  <cp:contentType/>
  <cp:contentStatus/>
</cp:coreProperties>
</file>